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2000" windowHeight="6600" activeTab="1"/>
  </bookViews>
  <sheets>
    <sheet name="survey" sheetId="1" r:id="rId1"/>
    <sheet name="left to right" sheetId="2" r:id="rId2"/>
    <sheet name="right to left" sheetId="3" r:id="rId3"/>
    <sheet name="channel x-sec" sheetId="4" r:id="rId4"/>
  </sheets>
  <definedNames/>
  <calcPr fullCalcOnLoad="1"/>
</workbook>
</file>

<file path=xl/sharedStrings.xml><?xml version="1.0" encoding="utf-8"?>
<sst xmlns="http://schemas.openxmlformats.org/spreadsheetml/2006/main" count="91" uniqueCount="60">
  <si>
    <t>Station #</t>
  </si>
  <si>
    <t>Total Depth (ft)</t>
  </si>
  <si>
    <t>0.2 Depth (ft)</t>
  </si>
  <si>
    <t>0.4 Depth (ft)</t>
  </si>
  <si>
    <t>0.6 Depth (ft)</t>
  </si>
  <si>
    <t>0.8 Depth (ft)</t>
  </si>
  <si>
    <t>Velocity at 0.2 Depth</t>
  </si>
  <si>
    <t>Velocity at 0.4 Depth</t>
  </si>
  <si>
    <t>Veolocity at 0.6 Depth</t>
  </si>
  <si>
    <t>Velocity at 0.8 Depth</t>
  </si>
  <si>
    <t>GEOL 504</t>
  </si>
  <si>
    <t>Laboratory No. 1 - Survey Notes</t>
  </si>
  <si>
    <t>Stream Gaging - Little Miami River at Route 48 Crossing, South Lebanon, Warren County, Ohio</t>
  </si>
  <si>
    <t>Height of</t>
  </si>
  <si>
    <t>Top</t>
  </si>
  <si>
    <t>Bottom</t>
  </si>
  <si>
    <t>Distance</t>
  </si>
  <si>
    <t xml:space="preserve">Distance from </t>
  </si>
  <si>
    <t>Point</t>
  </si>
  <si>
    <t>Backsight</t>
  </si>
  <si>
    <t>Instrument</t>
  </si>
  <si>
    <t>Foresight</t>
  </si>
  <si>
    <t>Elevation</t>
  </si>
  <si>
    <t>Azimuth</t>
  </si>
  <si>
    <t>Stadia</t>
  </si>
  <si>
    <t>by Stadia</t>
  </si>
  <si>
    <t>Range Finder</t>
  </si>
  <si>
    <t>No.</t>
  </si>
  <si>
    <t>(feet)</t>
  </si>
  <si>
    <t>(degrees)</t>
  </si>
  <si>
    <t>(yards)</t>
  </si>
  <si>
    <t>Notes</t>
  </si>
  <si>
    <t>Survey of left waterline</t>
  </si>
  <si>
    <t>Level on Setup Point No. 1</t>
  </si>
  <si>
    <t>Local benchmark on left bank bridge pier, Elev. = 1000.00 feet</t>
  </si>
  <si>
    <t>too close</t>
  </si>
  <si>
    <t>---</t>
  </si>
  <si>
    <t>Level Setup Point No. 1; distance = 0</t>
  </si>
  <si>
    <t>Rod in water along transect; water depth on rod = 0.075 feet</t>
  </si>
  <si>
    <t>Edge of transect</t>
  </si>
  <si>
    <t>Survey of right waterline</t>
  </si>
  <si>
    <t>Level remained at Setup Point No. 1</t>
  </si>
  <si>
    <t>Rod in water along transect; water depth on rod = 1.10 feet</t>
  </si>
  <si>
    <t>Level Setup Point No. 2</t>
  </si>
  <si>
    <t>Survey of Left Top of Bank</t>
  </si>
  <si>
    <t>Level on Setup Point No. 2 backsighting on Setup Point No. 1</t>
  </si>
  <si>
    <t>Notes:</t>
  </si>
  <si>
    <t>1.  All measured angles were corrected to azimuth values by adding 74 degrees based on a measured angle of 106 degrees to true south.</t>
  </si>
  <si>
    <t>2.  When the rod was close to the level, the range finder would not provide a distance measurement.</t>
  </si>
  <si>
    <t>3.  Hydrologists always use the frame of reference of looking downstream to identify the left and right sides of a stream.</t>
  </si>
  <si>
    <t>Little Miami, South Lebanon, OH October 11, 2000</t>
  </si>
  <si>
    <t>Station</t>
  </si>
  <si>
    <t>Velocity at 0.2' from surface</t>
  </si>
  <si>
    <t>0.4'</t>
  </si>
  <si>
    <t>0.6'</t>
  </si>
  <si>
    <t>0.8'</t>
  </si>
  <si>
    <t>no data</t>
  </si>
  <si>
    <t>Janelle, Becky, Patrick, Krista</t>
  </si>
  <si>
    <t>distance (ft)</t>
  </si>
  <si>
    <t>Depth (ft)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</si>
</sst>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left to right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'left to right'!$B$2:$B$32</c:f>
              <c:numCache>
                <c:ptCount val="3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</c:numCache>
            </c:numRef>
          </c:xVal>
          <c:yVal>
            <c:numRef>
              <c:f>'left to right'!$C$2:$C$32</c:f>
              <c:numCache>
                <c:ptCount val="31"/>
                <c:pt idx="0">
                  <c:v>0</c:v>
                </c:pt>
                <c:pt idx="1">
                  <c:v>0.8</c:v>
                </c:pt>
                <c:pt idx="2">
                  <c:v>1.25</c:v>
                </c:pt>
                <c:pt idx="3">
                  <c:v>0.95</c:v>
                </c:pt>
                <c:pt idx="4">
                  <c:v>1.1</c:v>
                </c:pt>
                <c:pt idx="5">
                  <c:v>1.45</c:v>
                </c:pt>
                <c:pt idx="6">
                  <c:v>1.5</c:v>
                </c:pt>
                <c:pt idx="7">
                  <c:v>1.5</c:v>
                </c:pt>
                <c:pt idx="8">
                  <c:v>0.9</c:v>
                </c:pt>
                <c:pt idx="9">
                  <c:v>0.75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  <c:pt idx="13">
                  <c:v>1.35</c:v>
                </c:pt>
                <c:pt idx="14">
                  <c:v>1.1</c:v>
                </c:pt>
                <c:pt idx="15">
                  <c:v>1.3</c:v>
                </c:pt>
                <c:pt idx="16">
                  <c:v>1.3</c:v>
                </c:pt>
                <c:pt idx="17">
                  <c:v>1.2</c:v>
                </c:pt>
                <c:pt idx="18">
                  <c:v>1</c:v>
                </c:pt>
                <c:pt idx="19">
                  <c:v>1.1</c:v>
                </c:pt>
                <c:pt idx="20">
                  <c:v>0.85</c:v>
                </c:pt>
                <c:pt idx="21">
                  <c:v>0.8</c:v>
                </c:pt>
                <c:pt idx="22">
                  <c:v>0.8</c:v>
                </c:pt>
                <c:pt idx="23">
                  <c:v>0.75</c:v>
                </c:pt>
                <c:pt idx="24">
                  <c:v>0.7</c:v>
                </c:pt>
                <c:pt idx="25">
                  <c:v>0.45</c:v>
                </c:pt>
                <c:pt idx="26">
                  <c:v>0.45</c:v>
                </c:pt>
                <c:pt idx="27">
                  <c:v>0.4</c:v>
                </c:pt>
                <c:pt idx="28">
                  <c:v>0.3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'right to left'!$B$3:$B$32</c:f>
              <c:numCache>
                <c:ptCount val="3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</c:numCache>
            </c:numRef>
          </c:xVal>
          <c:yVal>
            <c:numRef>
              <c:f>'right to left'!$C$3:$C$32</c:f>
              <c:numCache>
                <c:ptCount val="30"/>
                <c:pt idx="0">
                  <c:v>0</c:v>
                </c:pt>
                <c:pt idx="1">
                  <c:v>0.8</c:v>
                </c:pt>
                <c:pt idx="2">
                  <c:v>1.25</c:v>
                </c:pt>
                <c:pt idx="3">
                  <c:v>0.95</c:v>
                </c:pt>
                <c:pt idx="4">
                  <c:v>1.1</c:v>
                </c:pt>
                <c:pt idx="5">
                  <c:v>1.45</c:v>
                </c:pt>
                <c:pt idx="6">
                  <c:v>1.5</c:v>
                </c:pt>
                <c:pt idx="7">
                  <c:v>1.5</c:v>
                </c:pt>
                <c:pt idx="8">
                  <c:v>0.9</c:v>
                </c:pt>
                <c:pt idx="9">
                  <c:v>0.75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  <c:pt idx="13">
                  <c:v>1.35</c:v>
                </c:pt>
                <c:pt idx="14">
                  <c:v>1.1</c:v>
                </c:pt>
                <c:pt idx="15">
                  <c:v>1.3</c:v>
                </c:pt>
                <c:pt idx="16">
                  <c:v>1.3</c:v>
                </c:pt>
                <c:pt idx="17">
                  <c:v>1.2</c:v>
                </c:pt>
                <c:pt idx="18">
                  <c:v>1</c:v>
                </c:pt>
                <c:pt idx="19">
                  <c:v>1.1</c:v>
                </c:pt>
                <c:pt idx="20">
                  <c:v>0.85</c:v>
                </c:pt>
                <c:pt idx="21">
                  <c:v>0.8</c:v>
                </c:pt>
                <c:pt idx="22">
                  <c:v>0.8</c:v>
                </c:pt>
                <c:pt idx="23">
                  <c:v>0.75</c:v>
                </c:pt>
                <c:pt idx="24">
                  <c:v>0.7</c:v>
                </c:pt>
                <c:pt idx="25">
                  <c:v>0.45</c:v>
                </c:pt>
                <c:pt idx="26">
                  <c:v>0.45</c:v>
                </c:pt>
                <c:pt idx="27">
                  <c:v>0.4</c:v>
                </c:pt>
                <c:pt idx="28">
                  <c:v>0.3</c:v>
                </c:pt>
              </c:numCache>
            </c:numRef>
          </c:yVal>
          <c:smooth val="0"/>
        </c:ser>
        <c:axId val="55550496"/>
        <c:axId val="62977825"/>
      </c:scatterChart>
      <c:valAx>
        <c:axId val="5555049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62977825"/>
        <c:crosses val="autoZero"/>
        <c:crossBetween val="midCat"/>
        <c:dispUnits/>
      </c:valAx>
      <c:valAx>
        <c:axId val="629778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5550496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G20" sqref="G20"/>
    </sheetView>
  </sheetViews>
  <sheetFormatPr defaultColWidth="9.140625" defaultRowHeight="12.75"/>
  <cols>
    <col min="1" max="9" width="10.7109375" style="0" customWidth="1"/>
    <col min="10" max="10" width="12.7109375" style="0" customWidth="1"/>
    <col min="11" max="11" width="52.7109375" style="0" customWidth="1"/>
  </cols>
  <sheetData>
    <row r="1" spans="1:11" ht="12.7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15">
        <v>36810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0" ht="12.75">
      <c r="A6" s="2"/>
      <c r="B6" s="2"/>
      <c r="C6" s="2" t="s">
        <v>13</v>
      </c>
      <c r="D6" s="2"/>
      <c r="E6" s="2"/>
      <c r="F6" s="2"/>
      <c r="G6" s="2" t="s">
        <v>14</v>
      </c>
      <c r="H6" s="2" t="s">
        <v>15</v>
      </c>
      <c r="I6" s="2" t="s">
        <v>16</v>
      </c>
      <c r="J6" s="2" t="s">
        <v>17</v>
      </c>
    </row>
    <row r="7" spans="1:10" ht="12.7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2" t="s">
        <v>24</v>
      </c>
      <c r="I7" s="2" t="s">
        <v>25</v>
      </c>
      <c r="J7" s="2" t="s">
        <v>26</v>
      </c>
    </row>
    <row r="8" spans="1:11" ht="13.5" thickBot="1">
      <c r="A8" s="3" t="s">
        <v>27</v>
      </c>
      <c r="B8" s="3" t="s">
        <v>28</v>
      </c>
      <c r="C8" s="3" t="s">
        <v>28</v>
      </c>
      <c r="D8" s="3" t="s">
        <v>28</v>
      </c>
      <c r="E8" s="3" t="s">
        <v>28</v>
      </c>
      <c r="F8" s="3" t="s">
        <v>29</v>
      </c>
      <c r="G8" s="3" t="s">
        <v>28</v>
      </c>
      <c r="H8" s="3" t="s">
        <v>28</v>
      </c>
      <c r="I8" s="3" t="s">
        <v>28</v>
      </c>
      <c r="J8" s="3" t="s">
        <v>30</v>
      </c>
      <c r="K8" s="3" t="s">
        <v>31</v>
      </c>
    </row>
    <row r="9" spans="1:11" ht="18" customHeight="1" thickTop="1">
      <c r="A9" s="13" t="s">
        <v>32</v>
      </c>
      <c r="B9" s="13"/>
      <c r="C9" s="13"/>
      <c r="K9" s="4" t="s">
        <v>33</v>
      </c>
    </row>
    <row r="10" spans="1:11" ht="12.75">
      <c r="A10" s="2">
        <v>1</v>
      </c>
      <c r="B10" s="2">
        <v>2.06</v>
      </c>
      <c r="C10" s="2"/>
      <c r="D10" s="2"/>
      <c r="E10" s="5">
        <v>1000</v>
      </c>
      <c r="F10" s="2">
        <f>170+74</f>
        <v>244</v>
      </c>
      <c r="G10" s="2">
        <v>2.92</v>
      </c>
      <c r="H10" s="2">
        <v>1.19</v>
      </c>
      <c r="I10" s="2"/>
      <c r="J10" s="2">
        <v>57</v>
      </c>
      <c r="K10" t="s">
        <v>34</v>
      </c>
    </row>
    <row r="11" spans="1:10" ht="12.75">
      <c r="A11" s="2">
        <v>2</v>
      </c>
      <c r="B11" s="2"/>
      <c r="C11" s="2"/>
      <c r="D11" s="2">
        <v>4.99</v>
      </c>
      <c r="E11" s="2"/>
      <c r="F11" s="2">
        <f>190+74</f>
        <v>264</v>
      </c>
      <c r="G11" s="2">
        <v>5.83</v>
      </c>
      <c r="H11" s="2">
        <v>4.15</v>
      </c>
      <c r="I11" s="2"/>
      <c r="J11" s="2">
        <v>55</v>
      </c>
    </row>
    <row r="12" spans="1:10" ht="12.75">
      <c r="A12" s="2">
        <v>3</v>
      </c>
      <c r="B12" s="2"/>
      <c r="C12" s="2"/>
      <c r="D12" s="2">
        <v>4.88</v>
      </c>
      <c r="E12" s="2"/>
      <c r="F12" s="2">
        <f>189+74</f>
        <v>263</v>
      </c>
      <c r="G12" s="5">
        <v>5.6</v>
      </c>
      <c r="H12" s="2">
        <v>4.17</v>
      </c>
      <c r="I12" s="2"/>
      <c r="J12" s="2">
        <v>47</v>
      </c>
    </row>
    <row r="13" spans="1:10" ht="12.75">
      <c r="A13" s="2">
        <v>4</v>
      </c>
      <c r="B13" s="2"/>
      <c r="C13" s="2"/>
      <c r="D13" s="2">
        <v>4.87</v>
      </c>
      <c r="E13" s="2"/>
      <c r="F13" s="2">
        <f>189.5+74</f>
        <v>263.5</v>
      </c>
      <c r="G13" s="2">
        <v>5.49</v>
      </c>
      <c r="H13" s="2">
        <v>4.25</v>
      </c>
      <c r="I13" s="2"/>
      <c r="J13" s="2">
        <v>42</v>
      </c>
    </row>
    <row r="14" spans="1:10" ht="12.75">
      <c r="A14" s="2">
        <v>5</v>
      </c>
      <c r="B14" s="2"/>
      <c r="C14" s="2"/>
      <c r="D14" s="2">
        <v>4.77</v>
      </c>
      <c r="E14" s="2"/>
      <c r="F14" s="2">
        <f>190.5+74</f>
        <v>264.5</v>
      </c>
      <c r="G14" s="2">
        <v>5.27</v>
      </c>
      <c r="H14" s="2">
        <v>4.27</v>
      </c>
      <c r="I14" s="2"/>
      <c r="J14" s="2">
        <v>37</v>
      </c>
    </row>
    <row r="15" spans="1:10" ht="12.75">
      <c r="A15" s="2">
        <v>6</v>
      </c>
      <c r="B15" s="2"/>
      <c r="C15" s="2"/>
      <c r="D15" s="2">
        <v>4.82</v>
      </c>
      <c r="E15" s="2"/>
      <c r="F15" s="2">
        <f>189.5+74</f>
        <v>263.5</v>
      </c>
      <c r="G15" s="2">
        <v>5.48</v>
      </c>
      <c r="H15" s="2">
        <v>4.45</v>
      </c>
      <c r="I15" s="2"/>
      <c r="J15" s="2">
        <v>34</v>
      </c>
    </row>
    <row r="16" spans="1:10" ht="12.75">
      <c r="A16" s="2">
        <v>7</v>
      </c>
      <c r="B16" s="2"/>
      <c r="C16" s="2"/>
      <c r="D16" s="2">
        <v>4.72</v>
      </c>
      <c r="E16" s="2"/>
      <c r="F16" s="2">
        <f>193+74</f>
        <v>267</v>
      </c>
      <c r="G16" s="2">
        <v>4.965</v>
      </c>
      <c r="H16" s="2">
        <v>4.48</v>
      </c>
      <c r="I16" s="2"/>
      <c r="J16" s="2">
        <v>16</v>
      </c>
    </row>
    <row r="17" spans="1:10" ht="12.75">
      <c r="A17" s="2">
        <v>8</v>
      </c>
      <c r="B17" s="2"/>
      <c r="C17" s="2"/>
      <c r="D17" s="2">
        <v>4.64</v>
      </c>
      <c r="E17" s="2"/>
      <c r="F17" s="2">
        <f>189.5+74</f>
        <v>263.5</v>
      </c>
      <c r="G17" s="2">
        <v>4.77</v>
      </c>
      <c r="H17" s="2">
        <v>4.505</v>
      </c>
      <c r="I17" s="2"/>
      <c r="J17" s="2" t="s">
        <v>35</v>
      </c>
    </row>
    <row r="18" spans="1:10" ht="12.75">
      <c r="A18" s="2">
        <v>9</v>
      </c>
      <c r="B18" s="2"/>
      <c r="C18" s="2"/>
      <c r="D18" s="2">
        <v>4.74</v>
      </c>
      <c r="E18" s="2"/>
      <c r="F18" s="2">
        <f>255.5+74</f>
        <v>329.5</v>
      </c>
      <c r="G18" s="2">
        <v>4.785</v>
      </c>
      <c r="H18" s="2">
        <v>4.695</v>
      </c>
      <c r="I18" s="2"/>
      <c r="J18" s="2" t="s">
        <v>35</v>
      </c>
    </row>
    <row r="19" spans="1:11" ht="12.75">
      <c r="A19" s="2">
        <v>10</v>
      </c>
      <c r="B19" s="2"/>
      <c r="C19" s="2"/>
      <c r="D19" s="2">
        <v>4.65</v>
      </c>
      <c r="E19" s="2"/>
      <c r="F19" s="6" t="s">
        <v>36</v>
      </c>
      <c r="G19" s="6" t="s">
        <v>36</v>
      </c>
      <c r="H19" s="6" t="s">
        <v>36</v>
      </c>
      <c r="I19" s="2"/>
      <c r="J19" s="6" t="s">
        <v>36</v>
      </c>
      <c r="K19" s="4" t="s">
        <v>37</v>
      </c>
    </row>
    <row r="20" spans="1:10" ht="12.75">
      <c r="A20" s="2">
        <v>11</v>
      </c>
      <c r="B20" s="2"/>
      <c r="C20" s="2"/>
      <c r="D20" s="2">
        <v>4.68</v>
      </c>
      <c r="E20" s="2"/>
      <c r="F20" s="2">
        <f>320+74-360</f>
        <v>34</v>
      </c>
      <c r="G20" s="5">
        <v>4.815</v>
      </c>
      <c r="H20" s="2">
        <v>4.545</v>
      </c>
      <c r="I20" s="2"/>
      <c r="J20" s="2" t="s">
        <v>35</v>
      </c>
    </row>
    <row r="21" spans="1:10" ht="12.75">
      <c r="A21" s="2">
        <v>12</v>
      </c>
      <c r="B21" s="2"/>
      <c r="C21" s="2"/>
      <c r="D21" s="2">
        <v>4.53</v>
      </c>
      <c r="E21" s="2"/>
      <c r="F21" s="2">
        <f>341+74-360</f>
        <v>55</v>
      </c>
      <c r="G21" s="5">
        <v>4.78</v>
      </c>
      <c r="H21" s="2">
        <v>4.28</v>
      </c>
      <c r="I21" s="2"/>
      <c r="J21" s="2">
        <v>16</v>
      </c>
    </row>
    <row r="22" spans="1:11" ht="12.75">
      <c r="A22" s="2">
        <v>13</v>
      </c>
      <c r="B22" s="2"/>
      <c r="C22" s="2"/>
      <c r="D22" s="2">
        <v>4.47</v>
      </c>
      <c r="E22" s="2"/>
      <c r="F22" s="2">
        <f>349.5+74-360</f>
        <v>63.5</v>
      </c>
      <c r="G22" s="5">
        <v>4.82</v>
      </c>
      <c r="H22" s="2">
        <v>4.11</v>
      </c>
      <c r="I22" s="2"/>
      <c r="J22" s="2">
        <v>22</v>
      </c>
      <c r="K22" t="s">
        <v>38</v>
      </c>
    </row>
    <row r="23" spans="1:11" ht="12.75">
      <c r="A23" s="2">
        <v>14</v>
      </c>
      <c r="B23" s="2"/>
      <c r="C23" s="2"/>
      <c r="D23" s="2">
        <v>4.35</v>
      </c>
      <c r="E23" s="2"/>
      <c r="F23" s="2">
        <f>350+74-360</f>
        <v>64</v>
      </c>
      <c r="G23" s="5">
        <v>4.7</v>
      </c>
      <c r="H23" s="5">
        <v>4</v>
      </c>
      <c r="I23" s="2"/>
      <c r="J23" s="2">
        <v>22</v>
      </c>
      <c r="K23" t="s">
        <v>39</v>
      </c>
    </row>
    <row r="24" spans="1:10" ht="12.75">
      <c r="A24" s="2">
        <v>15</v>
      </c>
      <c r="B24" s="2"/>
      <c r="C24" s="2"/>
      <c r="D24" s="2">
        <v>4.09</v>
      </c>
      <c r="E24" s="2"/>
      <c r="F24" s="2">
        <f>1+74</f>
        <v>75</v>
      </c>
      <c r="G24" s="5">
        <v>4.5</v>
      </c>
      <c r="H24" s="2">
        <v>3.59</v>
      </c>
      <c r="I24" s="2"/>
      <c r="J24" s="2">
        <v>32</v>
      </c>
    </row>
    <row r="25" spans="1:10" ht="12.75">
      <c r="A25" s="2">
        <v>16</v>
      </c>
      <c r="B25" s="2"/>
      <c r="C25" s="2"/>
      <c r="D25" s="2">
        <v>3.94</v>
      </c>
      <c r="E25" s="2"/>
      <c r="F25" s="2">
        <f>356+74-360</f>
        <v>70</v>
      </c>
      <c r="G25" s="5">
        <v>4.52</v>
      </c>
      <c r="H25" s="2">
        <v>3.29</v>
      </c>
      <c r="I25" s="2"/>
      <c r="J25" s="2">
        <v>41</v>
      </c>
    </row>
    <row r="26" spans="1:10" ht="12.75">
      <c r="A26" s="2">
        <v>17</v>
      </c>
      <c r="B26" s="2"/>
      <c r="C26" s="2"/>
      <c r="D26" s="2">
        <v>3.76</v>
      </c>
      <c r="E26" s="2"/>
      <c r="F26" s="2">
        <f>356+74-360</f>
        <v>70</v>
      </c>
      <c r="G26" s="5">
        <v>4.5</v>
      </c>
      <c r="H26" s="2">
        <v>3.03</v>
      </c>
      <c r="I26" s="2"/>
      <c r="J26" s="2">
        <v>49</v>
      </c>
    </row>
    <row r="27" spans="1:10" ht="12.75">
      <c r="A27" s="2">
        <v>18</v>
      </c>
      <c r="B27" s="2"/>
      <c r="C27" s="2"/>
      <c r="D27" s="2">
        <v>3.66</v>
      </c>
      <c r="E27" s="2"/>
      <c r="F27" s="2">
        <f>354+74-360</f>
        <v>68</v>
      </c>
      <c r="G27" s="5">
        <v>4.54</v>
      </c>
      <c r="H27" s="2">
        <v>2.82</v>
      </c>
      <c r="I27" s="2"/>
      <c r="J27" s="2">
        <v>57</v>
      </c>
    </row>
    <row r="28" spans="1:10" ht="12.75">
      <c r="A28" s="2">
        <v>19</v>
      </c>
      <c r="B28" s="2"/>
      <c r="C28" s="2"/>
      <c r="D28" s="2">
        <v>3.54</v>
      </c>
      <c r="E28" s="2"/>
      <c r="F28" s="2">
        <f>354+74-360</f>
        <v>68</v>
      </c>
      <c r="G28" s="5">
        <v>4.56</v>
      </c>
      <c r="H28" s="2">
        <v>2.52</v>
      </c>
      <c r="I28" s="2"/>
      <c r="J28" s="2">
        <v>68</v>
      </c>
    </row>
    <row r="29" spans="1:10" ht="12.75">
      <c r="A29" s="2">
        <v>20</v>
      </c>
      <c r="B29" s="2"/>
      <c r="C29" s="2"/>
      <c r="D29" s="2">
        <v>3.42</v>
      </c>
      <c r="E29" s="2"/>
      <c r="F29" s="2">
        <f>354+74-360</f>
        <v>68</v>
      </c>
      <c r="G29" s="5">
        <v>4.56</v>
      </c>
      <c r="H29" s="2">
        <v>2.26</v>
      </c>
      <c r="I29" s="2"/>
      <c r="J29" s="2">
        <v>76</v>
      </c>
    </row>
    <row r="30" spans="1:10" ht="12.75">
      <c r="A30" s="2">
        <v>21</v>
      </c>
      <c r="B30" s="2"/>
      <c r="C30" s="2"/>
      <c r="D30" s="2">
        <v>3.26</v>
      </c>
      <c r="E30" s="2"/>
      <c r="F30" s="2">
        <f>357.5+74-360</f>
        <v>71.5</v>
      </c>
      <c r="G30" s="5">
        <v>4.52</v>
      </c>
      <c r="H30" s="2">
        <v>1.98</v>
      </c>
      <c r="I30" s="2"/>
      <c r="J30" s="2">
        <v>84</v>
      </c>
    </row>
    <row r="31" spans="1:3" ht="18" customHeight="1">
      <c r="A31" s="12" t="s">
        <v>40</v>
      </c>
      <c r="B31" s="12"/>
      <c r="C31" s="12"/>
    </row>
    <row r="32" spans="1:11" ht="12.75">
      <c r="A32" s="2">
        <v>22</v>
      </c>
      <c r="B32" s="2"/>
      <c r="C32" s="2"/>
      <c r="D32" s="5">
        <v>4.84</v>
      </c>
      <c r="E32" s="2"/>
      <c r="F32" s="2">
        <f>214+74</f>
        <v>288</v>
      </c>
      <c r="G32" s="5">
        <v>5.66</v>
      </c>
      <c r="H32" s="5">
        <v>4.15</v>
      </c>
      <c r="I32" s="2"/>
      <c r="J32" s="2">
        <v>55</v>
      </c>
      <c r="K32" s="4" t="s">
        <v>41</v>
      </c>
    </row>
    <row r="33" spans="1:10" ht="12.75">
      <c r="A33" s="2">
        <v>23</v>
      </c>
      <c r="B33" s="2"/>
      <c r="C33" s="2"/>
      <c r="D33" s="5">
        <v>4.8</v>
      </c>
      <c r="E33" s="2"/>
      <c r="F33" s="2">
        <f>225+74</f>
        <v>299</v>
      </c>
      <c r="G33" s="5">
        <v>5.5</v>
      </c>
      <c r="H33" s="5">
        <v>4.08</v>
      </c>
      <c r="I33" s="2"/>
      <c r="J33" s="2">
        <v>46</v>
      </c>
    </row>
    <row r="34" spans="1:10" ht="12.75">
      <c r="A34" s="2">
        <v>24</v>
      </c>
      <c r="B34" s="2"/>
      <c r="C34" s="2"/>
      <c r="D34" s="5">
        <v>4.6</v>
      </c>
      <c r="E34" s="2"/>
      <c r="F34" s="2">
        <f>240.5+74</f>
        <v>314.5</v>
      </c>
      <c r="G34" s="5">
        <v>5.24</v>
      </c>
      <c r="H34" s="5">
        <v>3.98</v>
      </c>
      <c r="I34" s="2"/>
      <c r="J34" s="2">
        <v>41</v>
      </c>
    </row>
    <row r="35" spans="1:10" ht="12.75">
      <c r="A35" s="2">
        <v>25</v>
      </c>
      <c r="B35" s="2"/>
      <c r="C35" s="2"/>
      <c r="D35" s="5">
        <v>4.72</v>
      </c>
      <c r="E35" s="2"/>
      <c r="F35" s="2">
        <f>261+74</f>
        <v>335</v>
      </c>
      <c r="G35" s="5">
        <v>5.32</v>
      </c>
      <c r="H35" s="5">
        <v>4.12</v>
      </c>
      <c r="I35" s="2"/>
      <c r="J35" s="2">
        <v>39</v>
      </c>
    </row>
    <row r="36" spans="1:11" ht="12.75">
      <c r="A36" s="2">
        <v>26</v>
      </c>
      <c r="B36" s="2"/>
      <c r="C36" s="2"/>
      <c r="D36" s="5">
        <v>5.48</v>
      </c>
      <c r="E36" s="2"/>
      <c r="F36" s="2">
        <f>292+74-360</f>
        <v>6</v>
      </c>
      <c r="G36" s="5">
        <v>6.16</v>
      </c>
      <c r="H36" s="5">
        <v>4.8</v>
      </c>
      <c r="I36" s="2"/>
      <c r="J36" s="2">
        <v>45</v>
      </c>
      <c r="K36" t="s">
        <v>42</v>
      </c>
    </row>
    <row r="37" spans="1:11" ht="12.75">
      <c r="A37" s="2">
        <v>27</v>
      </c>
      <c r="B37" s="2"/>
      <c r="C37" s="2"/>
      <c r="D37" s="5">
        <v>4.38</v>
      </c>
      <c r="E37" s="2"/>
      <c r="F37" s="2">
        <f>291+74-360</f>
        <v>5</v>
      </c>
      <c r="G37" s="5">
        <v>5.08</v>
      </c>
      <c r="H37" s="5">
        <v>3.64</v>
      </c>
      <c r="I37" s="2"/>
      <c r="J37" s="2">
        <v>47</v>
      </c>
      <c r="K37" t="s">
        <v>39</v>
      </c>
    </row>
    <row r="38" spans="1:11" ht="12.75">
      <c r="A38" s="2">
        <v>28</v>
      </c>
      <c r="B38" s="2"/>
      <c r="C38" s="2"/>
      <c r="D38" s="5">
        <v>1.58</v>
      </c>
      <c r="E38" s="2"/>
      <c r="F38" s="2">
        <f>298.5+74-360</f>
        <v>12.5</v>
      </c>
      <c r="G38" s="5">
        <v>2.4</v>
      </c>
      <c r="H38" s="5">
        <v>0.74</v>
      </c>
      <c r="I38" s="2"/>
      <c r="J38" s="2">
        <v>55</v>
      </c>
      <c r="K38" s="4" t="s">
        <v>43</v>
      </c>
    </row>
    <row r="39" spans="1:10" ht="12.75">
      <c r="A39" s="2">
        <v>29</v>
      </c>
      <c r="B39" s="2"/>
      <c r="C39" s="2"/>
      <c r="D39" s="5">
        <v>3.88</v>
      </c>
      <c r="E39" s="2"/>
      <c r="F39" s="2">
        <f>308+74-360</f>
        <v>22</v>
      </c>
      <c r="G39" s="5">
        <v>4.82</v>
      </c>
      <c r="H39" s="5">
        <v>2.94</v>
      </c>
      <c r="I39" s="2"/>
      <c r="J39" s="2">
        <v>62</v>
      </c>
    </row>
    <row r="40" spans="1:10" ht="12.75">
      <c r="A40" s="2">
        <v>30</v>
      </c>
      <c r="B40" s="2"/>
      <c r="C40" s="2"/>
      <c r="D40" s="5">
        <v>4</v>
      </c>
      <c r="E40" s="2"/>
      <c r="F40" s="2">
        <f>313+74-360</f>
        <v>27</v>
      </c>
      <c r="G40" s="5">
        <v>5.04</v>
      </c>
      <c r="H40" s="5">
        <v>2.94</v>
      </c>
      <c r="I40" s="2"/>
      <c r="J40" s="2">
        <v>70</v>
      </c>
    </row>
    <row r="41" spans="1:10" ht="12.75">
      <c r="A41" s="2">
        <v>31</v>
      </c>
      <c r="B41" s="2"/>
      <c r="C41" s="2"/>
      <c r="D41" s="5">
        <v>3.74</v>
      </c>
      <c r="E41" s="2"/>
      <c r="F41" s="2">
        <f>321+74-360</f>
        <v>35</v>
      </c>
      <c r="G41" s="5">
        <v>4.88</v>
      </c>
      <c r="H41" s="5">
        <v>2.6</v>
      </c>
      <c r="I41" s="2"/>
      <c r="J41" s="2">
        <v>76</v>
      </c>
    </row>
    <row r="42" spans="1:10" ht="12.75">
      <c r="A42" s="2">
        <v>32</v>
      </c>
      <c r="B42" s="2"/>
      <c r="C42" s="2"/>
      <c r="D42" s="5">
        <v>3.18</v>
      </c>
      <c r="E42" s="2"/>
      <c r="F42" s="2">
        <f>322.5+74-360</f>
        <v>36.5</v>
      </c>
      <c r="G42" s="5">
        <v>4.5</v>
      </c>
      <c r="H42" s="5">
        <v>1.84</v>
      </c>
      <c r="I42" s="2"/>
      <c r="J42" s="2">
        <v>88</v>
      </c>
    </row>
    <row r="43" spans="1:10" ht="18" customHeight="1">
      <c r="A43" s="12" t="s">
        <v>44</v>
      </c>
      <c r="B43" s="12"/>
      <c r="C43" s="12"/>
      <c r="D43" s="5"/>
      <c r="E43" s="2"/>
      <c r="F43" s="2"/>
      <c r="G43" s="5"/>
      <c r="H43" s="5"/>
      <c r="I43" s="2"/>
      <c r="J43" s="2"/>
    </row>
    <row r="44" spans="1:11" ht="12.75">
      <c r="A44" s="2">
        <v>33</v>
      </c>
      <c r="B44" s="2">
        <v>7.58</v>
      </c>
      <c r="C44" s="2"/>
      <c r="D44" s="5"/>
      <c r="E44" s="2"/>
      <c r="F44" s="2">
        <f>12.5+180</f>
        <v>192.5</v>
      </c>
      <c r="G44" s="5">
        <v>8.4</v>
      </c>
      <c r="H44" s="5">
        <v>6.76</v>
      </c>
      <c r="I44" s="2"/>
      <c r="J44" s="2">
        <v>55</v>
      </c>
      <c r="K44" s="7" t="s">
        <v>45</v>
      </c>
    </row>
    <row r="45" spans="1:10" ht="12.75">
      <c r="A45" s="2">
        <v>34</v>
      </c>
      <c r="B45" s="2"/>
      <c r="C45" s="2"/>
      <c r="D45" s="5">
        <v>3.38</v>
      </c>
      <c r="E45" s="2"/>
      <c r="F45" s="2">
        <f>340+187-360</f>
        <v>167</v>
      </c>
      <c r="G45" s="5">
        <v>4.28</v>
      </c>
      <c r="H45" s="5">
        <v>2.48</v>
      </c>
      <c r="I45" s="2"/>
      <c r="J45" s="2">
        <v>61</v>
      </c>
    </row>
    <row r="46" spans="1:10" ht="12.75">
      <c r="A46" s="2">
        <v>35</v>
      </c>
      <c r="B46" s="2"/>
      <c r="C46" s="2"/>
      <c r="D46" s="5">
        <v>2.48</v>
      </c>
      <c r="E46" s="2"/>
      <c r="F46" s="2">
        <f>326+187-360</f>
        <v>153</v>
      </c>
      <c r="G46" s="5">
        <v>3.42</v>
      </c>
      <c r="H46" s="5">
        <v>1.54</v>
      </c>
      <c r="I46" s="2"/>
      <c r="J46" s="2">
        <v>62</v>
      </c>
    </row>
    <row r="47" spans="1:10" ht="12.75">
      <c r="A47" s="2">
        <v>36</v>
      </c>
      <c r="B47" s="2"/>
      <c r="C47" s="2"/>
      <c r="D47" s="5">
        <v>1.44</v>
      </c>
      <c r="E47" s="2"/>
      <c r="F47" s="2">
        <f>300+187-360</f>
        <v>127</v>
      </c>
      <c r="G47" s="5">
        <v>2.52</v>
      </c>
      <c r="H47" s="5">
        <v>0.46</v>
      </c>
      <c r="I47" s="2"/>
      <c r="J47" s="2">
        <v>69</v>
      </c>
    </row>
    <row r="48" spans="1:10" ht="12.75">
      <c r="A48" s="2">
        <v>37</v>
      </c>
      <c r="B48" s="2"/>
      <c r="C48" s="2"/>
      <c r="D48" s="5">
        <v>2.32</v>
      </c>
      <c r="E48" s="2"/>
      <c r="F48" s="2">
        <f>4+187</f>
        <v>191</v>
      </c>
      <c r="G48" s="5">
        <v>3.48</v>
      </c>
      <c r="H48" s="5">
        <v>1.06</v>
      </c>
      <c r="I48" s="2"/>
      <c r="J48" s="2">
        <v>79</v>
      </c>
    </row>
    <row r="50" ht="12.75">
      <c r="A50" t="s">
        <v>46</v>
      </c>
    </row>
    <row r="51" spans="1:11" ht="12.75">
      <c r="A51" s="11" t="s">
        <v>47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>
      <c r="A52" s="11" t="s">
        <v>48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2.75">
      <c r="A53" s="11" t="s">
        <v>49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</row>
  </sheetData>
  <mergeCells count="10">
    <mergeCell ref="A9:C9"/>
    <mergeCell ref="A51:K51"/>
    <mergeCell ref="A1:K1"/>
    <mergeCell ref="A2:K2"/>
    <mergeCell ref="A3:K3"/>
    <mergeCell ref="A4:K4"/>
    <mergeCell ref="A52:K52"/>
    <mergeCell ref="A53:K53"/>
    <mergeCell ref="A43:C43"/>
    <mergeCell ref="A31:C31"/>
  </mergeCells>
  <printOptions/>
  <pageMargins left="0.38" right="0.45" top="0.5" bottom="0.25" header="0.5" footer="0.26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1" sqref="A1"/>
    </sheetView>
  </sheetViews>
  <sheetFormatPr defaultColWidth="9.140625" defaultRowHeight="12.75"/>
  <sheetData>
    <row r="1" spans="1:13" ht="38.25">
      <c r="A1" s="1" t="s">
        <v>0</v>
      </c>
      <c r="B1" s="1" t="s">
        <v>58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M1" s="1"/>
    </row>
    <row r="2" spans="1:13" ht="12.75">
      <c r="A2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M2" s="1"/>
    </row>
    <row r="3" spans="1:13" ht="12.75">
      <c r="A3">
        <v>2</v>
      </c>
      <c r="B3">
        <v>4</v>
      </c>
      <c r="C3">
        <v>0.8</v>
      </c>
      <c r="D3">
        <v>0.16</v>
      </c>
      <c r="E3">
        <v>0.32</v>
      </c>
      <c r="F3">
        <v>0.48</v>
      </c>
      <c r="G3">
        <v>0.64</v>
      </c>
      <c r="M3" s="1"/>
    </row>
    <row r="4" spans="1:13" ht="12.75">
      <c r="A4">
        <v>3</v>
      </c>
      <c r="B4">
        <v>8</v>
      </c>
      <c r="C4">
        <v>1.25</v>
      </c>
      <c r="D4">
        <v>0.25</v>
      </c>
      <c r="E4">
        <v>0.5</v>
      </c>
      <c r="F4">
        <v>0.75</v>
      </c>
      <c r="G4">
        <v>1</v>
      </c>
      <c r="H4">
        <v>1.28</v>
      </c>
      <c r="I4">
        <v>1.36</v>
      </c>
      <c r="J4">
        <v>1.04</v>
      </c>
      <c r="K4">
        <v>1.13</v>
      </c>
      <c r="M4" s="1"/>
    </row>
    <row r="5" spans="1:11" ht="12.75">
      <c r="A5">
        <v>4</v>
      </c>
      <c r="B5">
        <v>12</v>
      </c>
      <c r="C5">
        <v>0.95</v>
      </c>
      <c r="D5">
        <v>0.19</v>
      </c>
      <c r="E5">
        <v>0.38</v>
      </c>
      <c r="F5">
        <v>0.57</v>
      </c>
      <c r="G5">
        <v>0.76</v>
      </c>
      <c r="H5">
        <v>1.53</v>
      </c>
      <c r="I5">
        <v>1.61</v>
      </c>
      <c r="J5">
        <v>1.33</v>
      </c>
      <c r="K5">
        <v>1.37</v>
      </c>
    </row>
    <row r="6" spans="1:11" ht="12.75">
      <c r="A6">
        <v>5</v>
      </c>
      <c r="B6">
        <v>16</v>
      </c>
      <c r="C6">
        <v>1.1</v>
      </c>
      <c r="D6">
        <v>0.22</v>
      </c>
      <c r="E6">
        <v>0.44</v>
      </c>
      <c r="F6">
        <v>0.66</v>
      </c>
      <c r="G6">
        <v>0.88</v>
      </c>
      <c r="H6">
        <v>1.79</v>
      </c>
      <c r="I6">
        <v>1.61</v>
      </c>
      <c r="J6">
        <v>1.39</v>
      </c>
      <c r="K6">
        <v>1.39</v>
      </c>
    </row>
    <row r="7" spans="1:11" ht="12.75">
      <c r="A7">
        <v>6</v>
      </c>
      <c r="B7">
        <v>20</v>
      </c>
      <c r="C7">
        <v>1.45</v>
      </c>
      <c r="D7">
        <v>0.29</v>
      </c>
      <c r="E7">
        <v>0.58</v>
      </c>
      <c r="F7">
        <v>0.87</v>
      </c>
      <c r="G7">
        <v>1.16</v>
      </c>
      <c r="H7">
        <v>2.1</v>
      </c>
      <c r="I7">
        <v>2.09</v>
      </c>
      <c r="J7">
        <v>2.19</v>
      </c>
      <c r="K7">
        <v>1.77</v>
      </c>
    </row>
    <row r="8" spans="1:11" ht="12.75">
      <c r="A8">
        <v>7</v>
      </c>
      <c r="B8">
        <v>24</v>
      </c>
      <c r="C8">
        <v>1.5</v>
      </c>
      <c r="D8">
        <v>0.3</v>
      </c>
      <c r="E8">
        <v>0.6</v>
      </c>
      <c r="F8">
        <v>0.9</v>
      </c>
      <c r="G8">
        <v>1.2</v>
      </c>
      <c r="H8">
        <v>3.32</v>
      </c>
      <c r="I8">
        <v>3.23</v>
      </c>
      <c r="J8">
        <v>2.53</v>
      </c>
      <c r="K8">
        <v>2.38</v>
      </c>
    </row>
    <row r="9" spans="1:11" ht="12.75">
      <c r="A9">
        <v>8</v>
      </c>
      <c r="B9">
        <v>28</v>
      </c>
      <c r="C9">
        <v>1.5</v>
      </c>
      <c r="D9">
        <v>0.3</v>
      </c>
      <c r="E9">
        <v>0.6</v>
      </c>
      <c r="F9">
        <v>0.9</v>
      </c>
      <c r="G9">
        <v>1.2</v>
      </c>
      <c r="H9">
        <v>3.95</v>
      </c>
      <c r="I9">
        <v>3.08</v>
      </c>
      <c r="J9">
        <v>2.44</v>
      </c>
      <c r="K9">
        <v>1.22</v>
      </c>
    </row>
    <row r="10" spans="1:11" ht="12.75">
      <c r="A10">
        <v>9</v>
      </c>
      <c r="B10">
        <v>32</v>
      </c>
      <c r="C10">
        <v>0.9</v>
      </c>
      <c r="D10">
        <v>0.18</v>
      </c>
      <c r="E10">
        <v>0.36</v>
      </c>
      <c r="F10">
        <v>0.54</v>
      </c>
      <c r="G10">
        <v>0.72</v>
      </c>
      <c r="H10">
        <v>3.13</v>
      </c>
      <c r="I10">
        <v>2.99</v>
      </c>
      <c r="J10">
        <v>2.77</v>
      </c>
      <c r="K10">
        <v>0.68</v>
      </c>
    </row>
    <row r="11" spans="1:11" ht="12.75">
      <c r="A11">
        <v>10</v>
      </c>
      <c r="B11">
        <v>36</v>
      </c>
      <c r="C11">
        <v>0.75</v>
      </c>
      <c r="D11">
        <v>0.15</v>
      </c>
      <c r="E11">
        <v>0.3</v>
      </c>
      <c r="F11">
        <v>0.45</v>
      </c>
      <c r="G11">
        <v>0.6</v>
      </c>
      <c r="H11">
        <v>4.25</v>
      </c>
      <c r="I11">
        <v>3.95</v>
      </c>
      <c r="J11">
        <v>3.19</v>
      </c>
      <c r="K11">
        <v>2.33</v>
      </c>
    </row>
    <row r="12" spans="1:11" ht="12.75">
      <c r="A12">
        <v>11</v>
      </c>
      <c r="B12">
        <v>40</v>
      </c>
      <c r="C12">
        <v>1.1</v>
      </c>
      <c r="D12">
        <v>0.22</v>
      </c>
      <c r="E12">
        <v>0.44</v>
      </c>
      <c r="F12">
        <v>0.66</v>
      </c>
      <c r="G12">
        <v>0.88</v>
      </c>
      <c r="H12">
        <v>4.71</v>
      </c>
      <c r="I12">
        <v>4.01</v>
      </c>
      <c r="J12">
        <v>4.03</v>
      </c>
      <c r="K12">
        <v>2.95</v>
      </c>
    </row>
    <row r="13" spans="1:11" ht="12.75">
      <c r="A13">
        <v>12</v>
      </c>
      <c r="B13">
        <v>44</v>
      </c>
      <c r="C13">
        <v>1.1</v>
      </c>
      <c r="D13">
        <v>0.22</v>
      </c>
      <c r="E13">
        <v>0.44</v>
      </c>
      <c r="F13">
        <v>0.66</v>
      </c>
      <c r="G13">
        <v>0.88</v>
      </c>
      <c r="H13">
        <v>4.4</v>
      </c>
      <c r="I13">
        <v>4.6</v>
      </c>
      <c r="J13">
        <v>3.54</v>
      </c>
      <c r="K13">
        <v>1.93</v>
      </c>
    </row>
    <row r="14" spans="1:11" ht="12.75">
      <c r="A14">
        <v>13</v>
      </c>
      <c r="B14">
        <v>48</v>
      </c>
      <c r="C14">
        <v>1.1</v>
      </c>
      <c r="D14">
        <v>0.22</v>
      </c>
      <c r="E14">
        <v>0.44</v>
      </c>
      <c r="F14">
        <v>0.66</v>
      </c>
      <c r="G14">
        <v>0.88</v>
      </c>
      <c r="H14">
        <v>4.97</v>
      </c>
      <c r="I14">
        <v>4.74</v>
      </c>
      <c r="J14">
        <v>4</v>
      </c>
      <c r="K14">
        <v>2.98</v>
      </c>
    </row>
    <row r="15" spans="1:11" ht="12.75">
      <c r="A15">
        <v>14</v>
      </c>
      <c r="B15">
        <v>52</v>
      </c>
      <c r="C15">
        <v>1.35</v>
      </c>
      <c r="D15">
        <v>0.27</v>
      </c>
      <c r="E15">
        <v>0.54</v>
      </c>
      <c r="F15">
        <v>0.81</v>
      </c>
      <c r="G15">
        <v>1.08</v>
      </c>
      <c r="H15">
        <v>3.49</v>
      </c>
      <c r="I15">
        <v>3.26</v>
      </c>
      <c r="J15">
        <v>2.75</v>
      </c>
      <c r="K15">
        <v>3.2</v>
      </c>
    </row>
    <row r="16" spans="1:11" ht="12.75">
      <c r="A16">
        <v>15</v>
      </c>
      <c r="B16">
        <v>56</v>
      </c>
      <c r="C16">
        <v>1.1</v>
      </c>
      <c r="D16">
        <v>0.22</v>
      </c>
      <c r="E16">
        <v>0.44</v>
      </c>
      <c r="F16">
        <v>0.66</v>
      </c>
      <c r="G16">
        <v>0.88</v>
      </c>
      <c r="H16">
        <v>4.81</v>
      </c>
      <c r="I16">
        <v>3.95</v>
      </c>
      <c r="J16">
        <v>2.93</v>
      </c>
      <c r="K16">
        <v>1.98</v>
      </c>
    </row>
    <row r="17" spans="1:11" ht="12.75">
      <c r="A17">
        <v>16</v>
      </c>
      <c r="B17">
        <v>60</v>
      </c>
      <c r="C17">
        <v>1.3</v>
      </c>
      <c r="D17">
        <v>0.26</v>
      </c>
      <c r="E17">
        <v>0.52</v>
      </c>
      <c r="F17">
        <v>0.78</v>
      </c>
      <c r="G17">
        <v>1.04</v>
      </c>
      <c r="H17">
        <v>5.49</v>
      </c>
      <c r="I17">
        <v>5.28</v>
      </c>
      <c r="J17">
        <v>4.59</v>
      </c>
      <c r="K17">
        <v>2.99</v>
      </c>
    </row>
    <row r="18" spans="1:11" ht="12.75">
      <c r="A18">
        <v>17</v>
      </c>
      <c r="B18">
        <v>64</v>
      </c>
      <c r="C18">
        <v>1.3</v>
      </c>
      <c r="D18">
        <v>0.26</v>
      </c>
      <c r="E18">
        <v>0.52</v>
      </c>
      <c r="F18">
        <v>0.78</v>
      </c>
      <c r="G18">
        <v>1.04</v>
      </c>
      <c r="H18">
        <v>5.21</v>
      </c>
      <c r="I18">
        <v>4.37</v>
      </c>
      <c r="J18">
        <v>3.37</v>
      </c>
      <c r="K18">
        <v>2.24</v>
      </c>
    </row>
    <row r="19" spans="1:11" ht="12.75">
      <c r="A19">
        <v>18</v>
      </c>
      <c r="B19">
        <v>68</v>
      </c>
      <c r="C19">
        <v>1.2</v>
      </c>
      <c r="D19">
        <v>0.24</v>
      </c>
      <c r="E19">
        <v>0.48</v>
      </c>
      <c r="F19">
        <v>0.72</v>
      </c>
      <c r="G19">
        <v>0.96</v>
      </c>
      <c r="H19">
        <v>4.21</v>
      </c>
      <c r="I19">
        <v>3.89</v>
      </c>
      <c r="J19">
        <v>3.09</v>
      </c>
      <c r="K19">
        <v>2.57</v>
      </c>
    </row>
    <row r="20" spans="1:11" ht="12.75">
      <c r="A20">
        <v>19</v>
      </c>
      <c r="B20">
        <v>72</v>
      </c>
      <c r="C20">
        <v>1</v>
      </c>
      <c r="D20">
        <v>0.2</v>
      </c>
      <c r="E20">
        <v>0.4</v>
      </c>
      <c r="F20">
        <v>0.6</v>
      </c>
      <c r="G20">
        <v>0.8</v>
      </c>
      <c r="H20">
        <v>4.99</v>
      </c>
      <c r="I20">
        <v>4.58</v>
      </c>
      <c r="J20">
        <v>4.31</v>
      </c>
      <c r="K20">
        <v>2.34</v>
      </c>
    </row>
    <row r="21" spans="1:11" ht="12.75">
      <c r="A21">
        <v>20</v>
      </c>
      <c r="B21">
        <v>76</v>
      </c>
      <c r="C21">
        <v>1.1</v>
      </c>
      <c r="D21">
        <v>0.22</v>
      </c>
      <c r="E21">
        <v>0.44</v>
      </c>
      <c r="F21">
        <v>0.66</v>
      </c>
      <c r="G21">
        <v>0.88</v>
      </c>
      <c r="H21">
        <v>4.01</v>
      </c>
      <c r="I21">
        <v>3.68</v>
      </c>
      <c r="J21">
        <v>2.8</v>
      </c>
      <c r="K21">
        <v>1.35</v>
      </c>
    </row>
    <row r="22" spans="1:11" ht="12.75">
      <c r="A22">
        <v>21</v>
      </c>
      <c r="B22">
        <v>80</v>
      </c>
      <c r="C22">
        <v>0.85</v>
      </c>
      <c r="D22">
        <v>0.17</v>
      </c>
      <c r="E22">
        <v>0.34</v>
      </c>
      <c r="F22">
        <v>0.51</v>
      </c>
      <c r="G22">
        <v>0.68</v>
      </c>
      <c r="H22">
        <v>3.37</v>
      </c>
      <c r="I22">
        <v>3.21</v>
      </c>
      <c r="J22">
        <v>2.72</v>
      </c>
      <c r="K22">
        <v>2.35</v>
      </c>
    </row>
    <row r="23" spans="1:11" ht="12.75">
      <c r="A23">
        <v>22</v>
      </c>
      <c r="B23">
        <v>84</v>
      </c>
      <c r="C23">
        <v>0.8</v>
      </c>
      <c r="D23">
        <v>0.16</v>
      </c>
      <c r="E23">
        <v>0.32</v>
      </c>
      <c r="F23">
        <v>0.48</v>
      </c>
      <c r="G23">
        <v>0.64</v>
      </c>
      <c r="H23">
        <v>2.9</v>
      </c>
      <c r="I23">
        <v>2.51</v>
      </c>
      <c r="J23">
        <v>1.82</v>
      </c>
      <c r="K23">
        <v>1.69</v>
      </c>
    </row>
    <row r="24" spans="1:11" ht="12.75">
      <c r="A24">
        <v>23</v>
      </c>
      <c r="B24">
        <v>88</v>
      </c>
      <c r="C24">
        <v>0.8</v>
      </c>
      <c r="D24">
        <v>0.16</v>
      </c>
      <c r="E24">
        <v>0.32</v>
      </c>
      <c r="F24">
        <v>0.48</v>
      </c>
      <c r="G24">
        <v>0.64</v>
      </c>
      <c r="H24">
        <v>3.15</v>
      </c>
      <c r="I24">
        <v>2.86</v>
      </c>
      <c r="J24">
        <v>2.61</v>
      </c>
      <c r="K24">
        <v>2.12</v>
      </c>
    </row>
    <row r="25" spans="1:11" ht="12.75">
      <c r="A25">
        <v>24</v>
      </c>
      <c r="B25">
        <v>92</v>
      </c>
      <c r="C25">
        <v>0.75</v>
      </c>
      <c r="D25">
        <v>0.15</v>
      </c>
      <c r="E25">
        <v>0.3</v>
      </c>
      <c r="F25">
        <v>0.45</v>
      </c>
      <c r="G25">
        <v>0.6</v>
      </c>
      <c r="H25">
        <v>3.05</v>
      </c>
      <c r="I25">
        <v>2.8</v>
      </c>
      <c r="J25">
        <v>2.5</v>
      </c>
      <c r="K25">
        <v>2.25</v>
      </c>
    </row>
    <row r="26" spans="1:11" ht="12.75">
      <c r="A26">
        <v>25</v>
      </c>
      <c r="B26">
        <v>96</v>
      </c>
      <c r="C26">
        <v>0.7</v>
      </c>
      <c r="D26">
        <v>0.14</v>
      </c>
      <c r="E26">
        <v>0.28</v>
      </c>
      <c r="F26">
        <v>0.42</v>
      </c>
      <c r="G26">
        <v>0.56</v>
      </c>
      <c r="H26">
        <v>2.36</v>
      </c>
      <c r="I26">
        <v>2.26</v>
      </c>
      <c r="J26">
        <v>1.98</v>
      </c>
      <c r="K26">
        <v>1.75</v>
      </c>
    </row>
    <row r="27" spans="1:9" ht="12.75">
      <c r="A27">
        <v>26</v>
      </c>
      <c r="B27">
        <v>100</v>
      </c>
      <c r="C27">
        <v>0.45</v>
      </c>
      <c r="D27">
        <v>0.09</v>
      </c>
      <c r="E27">
        <v>0.18</v>
      </c>
      <c r="F27">
        <v>0.27</v>
      </c>
      <c r="G27">
        <v>0.36</v>
      </c>
      <c r="H27">
        <v>2.61</v>
      </c>
      <c r="I27">
        <v>1.85</v>
      </c>
    </row>
    <row r="28" spans="1:11" ht="12.75">
      <c r="A28">
        <v>27</v>
      </c>
      <c r="B28">
        <v>104</v>
      </c>
      <c r="C28">
        <v>0.45</v>
      </c>
      <c r="D28">
        <v>0.09</v>
      </c>
      <c r="E28">
        <v>0.18</v>
      </c>
      <c r="F28">
        <v>0.27</v>
      </c>
      <c r="G28">
        <v>0.36</v>
      </c>
      <c r="H28">
        <v>1.57</v>
      </c>
      <c r="I28">
        <v>1.65</v>
      </c>
      <c r="J28">
        <v>1.14</v>
      </c>
      <c r="K28">
        <v>1.07</v>
      </c>
    </row>
    <row r="29" spans="1:11" ht="12.75">
      <c r="A29">
        <v>28</v>
      </c>
      <c r="B29">
        <v>108</v>
      </c>
      <c r="C29">
        <v>0.4</v>
      </c>
      <c r="D29">
        <v>0.08</v>
      </c>
      <c r="E29">
        <v>0.16</v>
      </c>
      <c r="F29">
        <v>0.24</v>
      </c>
      <c r="G29">
        <v>0.32</v>
      </c>
      <c r="J29">
        <v>0.7</v>
      </c>
      <c r="K29">
        <v>0.42</v>
      </c>
    </row>
    <row r="30" spans="1:11" ht="12.75">
      <c r="A30">
        <v>29</v>
      </c>
      <c r="B30">
        <v>112</v>
      </c>
      <c r="C30">
        <v>0.3</v>
      </c>
      <c r="D30">
        <v>0.06</v>
      </c>
      <c r="E30">
        <v>0.12</v>
      </c>
      <c r="F30">
        <v>0.18</v>
      </c>
      <c r="G30">
        <v>0.24</v>
      </c>
      <c r="H30">
        <v>0.56</v>
      </c>
      <c r="I30">
        <v>0.53</v>
      </c>
      <c r="J30">
        <v>0.32</v>
      </c>
      <c r="K30">
        <v>0.04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L2" sqref="L2"/>
    </sheetView>
  </sheetViews>
  <sheetFormatPr defaultColWidth="9.140625" defaultRowHeight="12.75"/>
  <cols>
    <col min="1" max="2" width="9.140625" style="9" customWidth="1"/>
    <col min="3" max="7" width="8.00390625" style="9" customWidth="1"/>
    <col min="8" max="11" width="9.140625" style="9" customWidth="1"/>
  </cols>
  <sheetData>
    <row r="1" spans="1:2" ht="12.75">
      <c r="A1" s="8" t="s">
        <v>50</v>
      </c>
      <c r="B1" s="8"/>
    </row>
    <row r="2" spans="1:11" ht="51">
      <c r="A2" s="10" t="s">
        <v>51</v>
      </c>
      <c r="B2" s="10" t="s">
        <v>58</v>
      </c>
      <c r="C2" s="10" t="s">
        <v>59</v>
      </c>
      <c r="D2" s="1" t="s">
        <v>2</v>
      </c>
      <c r="E2" s="1" t="s">
        <v>3</v>
      </c>
      <c r="F2" s="1" t="s">
        <v>4</v>
      </c>
      <c r="G2" s="1" t="s">
        <v>5</v>
      </c>
      <c r="H2" s="10" t="s">
        <v>52</v>
      </c>
      <c r="I2" s="10" t="s">
        <v>53</v>
      </c>
      <c r="J2" s="10" t="s">
        <v>54</v>
      </c>
      <c r="K2" s="10" t="s">
        <v>55</v>
      </c>
    </row>
    <row r="3" spans="1:11" ht="12.75">
      <c r="A3" s="9">
        <v>1</v>
      </c>
      <c r="B3" s="9">
        <v>0</v>
      </c>
      <c r="C3" s="9">
        <v>0</v>
      </c>
      <c r="D3">
        <v>0</v>
      </c>
      <c r="E3">
        <v>0</v>
      </c>
      <c r="F3">
        <v>0</v>
      </c>
      <c r="G3">
        <v>0</v>
      </c>
      <c r="H3" s="9" t="s">
        <v>56</v>
      </c>
      <c r="I3" s="9" t="s">
        <v>56</v>
      </c>
      <c r="J3" s="9" t="s">
        <v>56</v>
      </c>
      <c r="K3" s="9" t="s">
        <v>56</v>
      </c>
    </row>
    <row r="4" spans="1:11" ht="12.75">
      <c r="A4" s="9">
        <f>A3+1</f>
        <v>2</v>
      </c>
      <c r="B4" s="9">
        <v>4</v>
      </c>
      <c r="C4" s="9">
        <v>0.8</v>
      </c>
      <c r="D4">
        <v>0.16</v>
      </c>
      <c r="E4">
        <v>0.32</v>
      </c>
      <c r="F4">
        <v>0.48</v>
      </c>
      <c r="G4">
        <v>0.64</v>
      </c>
      <c r="H4" s="9" t="s">
        <v>56</v>
      </c>
      <c r="I4" s="9" t="s">
        <v>56</v>
      </c>
      <c r="J4" s="9" t="s">
        <v>56</v>
      </c>
      <c r="K4" s="9" t="s">
        <v>56</v>
      </c>
    </row>
    <row r="5" spans="1:11" ht="12.75">
      <c r="A5" s="9">
        <f aca="true" t="shared" si="0" ref="A5:A31">A4+1</f>
        <v>3</v>
      </c>
      <c r="B5" s="9">
        <v>8</v>
      </c>
      <c r="C5" s="9">
        <v>1.25</v>
      </c>
      <c r="D5">
        <v>0.25</v>
      </c>
      <c r="E5">
        <v>0.5</v>
      </c>
      <c r="F5">
        <v>0.75</v>
      </c>
      <c r="G5">
        <v>1</v>
      </c>
      <c r="H5" s="9">
        <v>1.9</v>
      </c>
      <c r="I5" s="9">
        <v>1.79</v>
      </c>
      <c r="J5" s="9">
        <v>1.76</v>
      </c>
      <c r="K5" s="9">
        <v>1.77</v>
      </c>
    </row>
    <row r="6" spans="1:11" ht="12.75">
      <c r="A6" s="9">
        <f t="shared" si="0"/>
        <v>4</v>
      </c>
      <c r="B6" s="9">
        <v>12</v>
      </c>
      <c r="C6" s="9">
        <v>0.95</v>
      </c>
      <c r="D6">
        <v>0.19</v>
      </c>
      <c r="E6">
        <v>0.38</v>
      </c>
      <c r="F6">
        <v>0.57</v>
      </c>
      <c r="G6">
        <v>0.76</v>
      </c>
      <c r="H6" s="9">
        <v>1.72</v>
      </c>
      <c r="I6" s="9">
        <v>1.69</v>
      </c>
      <c r="J6" s="9">
        <v>1.04</v>
      </c>
      <c r="K6" s="9">
        <v>0.83</v>
      </c>
    </row>
    <row r="7" spans="1:11" ht="12.75">
      <c r="A7" s="9">
        <f t="shared" si="0"/>
        <v>5</v>
      </c>
      <c r="B7" s="9">
        <v>16</v>
      </c>
      <c r="C7" s="9">
        <v>1.1</v>
      </c>
      <c r="D7">
        <v>0.22</v>
      </c>
      <c r="E7">
        <v>0.44</v>
      </c>
      <c r="F7">
        <v>0.66</v>
      </c>
      <c r="G7">
        <v>0.88</v>
      </c>
      <c r="H7" s="9">
        <v>2.3</v>
      </c>
      <c r="I7" s="9">
        <v>2.07</v>
      </c>
      <c r="J7" s="9">
        <v>2.02</v>
      </c>
      <c r="K7" s="9">
        <v>1.42</v>
      </c>
    </row>
    <row r="8" spans="1:11" ht="12.75">
      <c r="A8" s="9">
        <f t="shared" si="0"/>
        <v>6</v>
      </c>
      <c r="B8" s="9">
        <v>20</v>
      </c>
      <c r="C8" s="9">
        <v>1.45</v>
      </c>
      <c r="D8">
        <v>0.29</v>
      </c>
      <c r="E8">
        <v>0.58</v>
      </c>
      <c r="F8">
        <v>0.87</v>
      </c>
      <c r="G8">
        <v>1.16</v>
      </c>
      <c r="H8" s="9">
        <v>2.64</v>
      </c>
      <c r="I8" s="9">
        <v>2.52</v>
      </c>
      <c r="J8" s="9">
        <v>2.31</v>
      </c>
      <c r="K8" s="9">
        <v>1.6</v>
      </c>
    </row>
    <row r="9" spans="1:11" ht="12.75">
      <c r="A9" s="9">
        <f t="shared" si="0"/>
        <v>7</v>
      </c>
      <c r="B9" s="9">
        <v>24</v>
      </c>
      <c r="C9" s="9">
        <v>1.5</v>
      </c>
      <c r="D9">
        <v>0.3</v>
      </c>
      <c r="E9">
        <v>0.6</v>
      </c>
      <c r="F9">
        <v>0.9</v>
      </c>
      <c r="G9">
        <v>1.2</v>
      </c>
      <c r="H9" s="9">
        <v>3.73</v>
      </c>
      <c r="I9" s="9">
        <v>3.36</v>
      </c>
      <c r="J9" s="9">
        <v>2.79</v>
      </c>
      <c r="K9" s="9">
        <v>1.89</v>
      </c>
    </row>
    <row r="10" spans="1:11" ht="12.75">
      <c r="A10" s="9">
        <f t="shared" si="0"/>
        <v>8</v>
      </c>
      <c r="B10" s="9">
        <v>28</v>
      </c>
      <c r="C10" s="9">
        <v>1.5</v>
      </c>
      <c r="D10">
        <v>0.3</v>
      </c>
      <c r="E10">
        <v>0.6</v>
      </c>
      <c r="F10">
        <v>0.9</v>
      </c>
      <c r="G10">
        <v>1.2</v>
      </c>
      <c r="H10" s="9">
        <v>4</v>
      </c>
      <c r="I10" s="9">
        <v>3.44</v>
      </c>
      <c r="J10" s="9">
        <v>2.33</v>
      </c>
      <c r="K10" s="9">
        <v>1.25</v>
      </c>
    </row>
    <row r="11" spans="1:11" ht="12.75">
      <c r="A11" s="9">
        <f t="shared" si="0"/>
        <v>9</v>
      </c>
      <c r="B11" s="9">
        <v>32</v>
      </c>
      <c r="C11" s="9">
        <v>0.9</v>
      </c>
      <c r="D11">
        <v>0.18</v>
      </c>
      <c r="E11">
        <v>0.36</v>
      </c>
      <c r="F11">
        <v>0.54</v>
      </c>
      <c r="G11">
        <v>0.72</v>
      </c>
      <c r="H11" s="9">
        <v>4.19</v>
      </c>
      <c r="I11" s="9">
        <v>3.73</v>
      </c>
      <c r="J11" s="9">
        <v>3.21</v>
      </c>
      <c r="K11" s="9">
        <v>1.35</v>
      </c>
    </row>
    <row r="12" spans="1:11" ht="12.75">
      <c r="A12" s="9">
        <f t="shared" si="0"/>
        <v>10</v>
      </c>
      <c r="B12" s="9">
        <v>36</v>
      </c>
      <c r="C12" s="9">
        <v>0.75</v>
      </c>
      <c r="D12">
        <v>0.15</v>
      </c>
      <c r="E12">
        <v>0.3</v>
      </c>
      <c r="F12">
        <v>0.45</v>
      </c>
      <c r="G12">
        <v>0.6</v>
      </c>
      <c r="H12" s="9">
        <v>4.64</v>
      </c>
      <c r="I12" s="9">
        <v>4.24</v>
      </c>
      <c r="J12" s="9">
        <v>3.56</v>
      </c>
      <c r="K12" s="9">
        <v>2.97</v>
      </c>
    </row>
    <row r="13" spans="1:11" ht="12.75">
      <c r="A13" s="9">
        <f t="shared" si="0"/>
        <v>11</v>
      </c>
      <c r="B13" s="9">
        <v>40</v>
      </c>
      <c r="C13" s="9">
        <v>1.1</v>
      </c>
      <c r="D13">
        <v>0.22</v>
      </c>
      <c r="E13">
        <v>0.44</v>
      </c>
      <c r="F13">
        <v>0.66</v>
      </c>
      <c r="G13">
        <v>0.88</v>
      </c>
      <c r="H13" s="9">
        <v>5.09</v>
      </c>
      <c r="I13" s="9">
        <v>4.88</v>
      </c>
      <c r="J13" s="9">
        <v>3.46</v>
      </c>
      <c r="K13" s="9">
        <v>2.3</v>
      </c>
    </row>
    <row r="14" spans="1:11" ht="12.75">
      <c r="A14" s="9">
        <f t="shared" si="0"/>
        <v>12</v>
      </c>
      <c r="B14" s="9">
        <v>44</v>
      </c>
      <c r="C14" s="9">
        <v>1.1</v>
      </c>
      <c r="D14">
        <v>0.22</v>
      </c>
      <c r="E14">
        <v>0.44</v>
      </c>
      <c r="F14">
        <v>0.66</v>
      </c>
      <c r="G14">
        <v>0.88</v>
      </c>
      <c r="H14" s="9">
        <v>5.29</v>
      </c>
      <c r="I14" s="9">
        <v>4.07</v>
      </c>
      <c r="J14" s="9">
        <v>2.94</v>
      </c>
      <c r="K14" s="9">
        <v>1.57</v>
      </c>
    </row>
    <row r="15" spans="1:11" ht="12.75">
      <c r="A15" s="9">
        <f t="shared" si="0"/>
        <v>13</v>
      </c>
      <c r="B15" s="9">
        <v>48</v>
      </c>
      <c r="C15" s="9">
        <v>1.1</v>
      </c>
      <c r="D15">
        <v>0.22</v>
      </c>
      <c r="E15">
        <v>0.44</v>
      </c>
      <c r="F15">
        <v>0.66</v>
      </c>
      <c r="G15">
        <v>0.88</v>
      </c>
      <c r="H15" s="9">
        <v>5.29</v>
      </c>
      <c r="I15" s="9">
        <v>4.97</v>
      </c>
      <c r="J15" s="9">
        <v>3.88</v>
      </c>
      <c r="K15" s="9">
        <v>3.03</v>
      </c>
    </row>
    <row r="16" spans="1:11" ht="12.75">
      <c r="A16" s="9">
        <f t="shared" si="0"/>
        <v>14</v>
      </c>
      <c r="B16" s="9">
        <v>52</v>
      </c>
      <c r="C16" s="9">
        <v>1.35</v>
      </c>
      <c r="D16">
        <v>0.27</v>
      </c>
      <c r="E16">
        <v>0.54</v>
      </c>
      <c r="F16">
        <v>0.81</v>
      </c>
      <c r="G16">
        <v>1.08</v>
      </c>
      <c r="H16" s="9">
        <v>5.97</v>
      </c>
      <c r="I16" s="9">
        <v>4.84</v>
      </c>
      <c r="J16" s="9">
        <v>4.07</v>
      </c>
      <c r="K16" s="9">
        <v>3.28</v>
      </c>
    </row>
    <row r="17" spans="1:11" ht="12.75">
      <c r="A17" s="9">
        <f t="shared" si="0"/>
        <v>15</v>
      </c>
      <c r="B17" s="9">
        <v>56</v>
      </c>
      <c r="C17" s="9">
        <v>1.1</v>
      </c>
      <c r="D17">
        <v>0.22</v>
      </c>
      <c r="E17">
        <v>0.44</v>
      </c>
      <c r="F17">
        <v>0.66</v>
      </c>
      <c r="G17">
        <v>0.88</v>
      </c>
      <c r="H17" s="9">
        <v>5.83</v>
      </c>
      <c r="I17" s="9">
        <v>4.33</v>
      </c>
      <c r="J17" s="9">
        <v>3.44</v>
      </c>
      <c r="K17" s="9">
        <v>1.58</v>
      </c>
    </row>
    <row r="18" spans="1:11" ht="12.75">
      <c r="A18" s="9">
        <f t="shared" si="0"/>
        <v>16</v>
      </c>
      <c r="B18" s="9">
        <v>60</v>
      </c>
      <c r="C18" s="9">
        <v>1.3</v>
      </c>
      <c r="D18">
        <v>0.26</v>
      </c>
      <c r="E18">
        <v>0.52</v>
      </c>
      <c r="F18">
        <v>0.78</v>
      </c>
      <c r="G18">
        <v>1.04</v>
      </c>
      <c r="H18" s="9">
        <v>5.71</v>
      </c>
      <c r="I18" s="9">
        <v>5.63</v>
      </c>
      <c r="J18" s="9">
        <v>5.15</v>
      </c>
      <c r="K18" s="9">
        <v>3.05</v>
      </c>
    </row>
    <row r="19" spans="1:11" ht="12.75">
      <c r="A19" s="9">
        <f t="shared" si="0"/>
        <v>17</v>
      </c>
      <c r="B19" s="9">
        <v>64</v>
      </c>
      <c r="C19" s="9">
        <v>1.3</v>
      </c>
      <c r="D19">
        <v>0.26</v>
      </c>
      <c r="E19">
        <v>0.52</v>
      </c>
      <c r="F19">
        <v>0.78</v>
      </c>
      <c r="G19">
        <v>1.04</v>
      </c>
      <c r="H19" s="9">
        <v>5.15</v>
      </c>
      <c r="I19" s="9">
        <v>4.49</v>
      </c>
      <c r="J19" s="9">
        <v>3.92</v>
      </c>
      <c r="K19" s="9">
        <v>3.16</v>
      </c>
    </row>
    <row r="20" spans="1:11" ht="12.75">
      <c r="A20" s="9">
        <f t="shared" si="0"/>
        <v>18</v>
      </c>
      <c r="B20" s="9">
        <v>68</v>
      </c>
      <c r="C20" s="9">
        <v>1.2</v>
      </c>
      <c r="D20">
        <v>0.24</v>
      </c>
      <c r="E20">
        <v>0.48</v>
      </c>
      <c r="F20">
        <v>0.72</v>
      </c>
      <c r="G20">
        <v>0.96</v>
      </c>
      <c r="H20" s="9">
        <v>4.62</v>
      </c>
      <c r="I20" s="9">
        <v>3.99</v>
      </c>
      <c r="J20" s="9">
        <v>2.85</v>
      </c>
      <c r="K20" s="9">
        <v>1.94</v>
      </c>
    </row>
    <row r="21" spans="1:11" ht="12.75">
      <c r="A21" s="9">
        <f t="shared" si="0"/>
        <v>19</v>
      </c>
      <c r="B21" s="9">
        <v>72</v>
      </c>
      <c r="C21" s="9">
        <v>1</v>
      </c>
      <c r="D21">
        <v>0.2</v>
      </c>
      <c r="E21">
        <v>0.4</v>
      </c>
      <c r="F21">
        <v>0.6</v>
      </c>
      <c r="G21">
        <v>0.8</v>
      </c>
      <c r="H21" s="9">
        <v>5.55</v>
      </c>
      <c r="I21" s="9">
        <v>5.07</v>
      </c>
      <c r="J21" s="9">
        <v>4.82</v>
      </c>
      <c r="K21" s="9">
        <v>4</v>
      </c>
    </row>
    <row r="22" spans="1:11" ht="12.75">
      <c r="A22" s="9">
        <f t="shared" si="0"/>
        <v>20</v>
      </c>
      <c r="B22" s="9">
        <v>76</v>
      </c>
      <c r="C22" s="9">
        <v>1.1</v>
      </c>
      <c r="D22">
        <v>0.22</v>
      </c>
      <c r="E22">
        <v>0.44</v>
      </c>
      <c r="F22">
        <v>0.66</v>
      </c>
      <c r="G22">
        <v>0.88</v>
      </c>
      <c r="H22" s="9">
        <v>4.6</v>
      </c>
      <c r="I22" s="9">
        <v>3.91</v>
      </c>
      <c r="J22" s="9">
        <v>1.61</v>
      </c>
      <c r="K22" s="9">
        <v>0.47</v>
      </c>
    </row>
    <row r="23" spans="1:11" ht="12.75">
      <c r="A23" s="9">
        <f t="shared" si="0"/>
        <v>21</v>
      </c>
      <c r="B23" s="9">
        <v>80</v>
      </c>
      <c r="C23" s="9">
        <v>0.85</v>
      </c>
      <c r="D23">
        <v>0.17</v>
      </c>
      <c r="E23">
        <v>0.34</v>
      </c>
      <c r="F23">
        <v>0.51</v>
      </c>
      <c r="G23">
        <v>0.68</v>
      </c>
      <c r="H23" s="9">
        <v>4.67</v>
      </c>
      <c r="I23" s="9">
        <v>3.9</v>
      </c>
      <c r="J23" s="9">
        <v>3.14</v>
      </c>
      <c r="K23" s="9">
        <v>2.78</v>
      </c>
    </row>
    <row r="24" spans="1:11" ht="12.75">
      <c r="A24" s="9">
        <f t="shared" si="0"/>
        <v>22</v>
      </c>
      <c r="B24" s="9">
        <v>84</v>
      </c>
      <c r="C24" s="9">
        <v>0.8</v>
      </c>
      <c r="D24">
        <v>0.16</v>
      </c>
      <c r="E24">
        <v>0.32</v>
      </c>
      <c r="F24">
        <v>0.48</v>
      </c>
      <c r="G24">
        <v>0.64</v>
      </c>
      <c r="H24" s="9">
        <v>3.32</v>
      </c>
      <c r="I24" s="9">
        <v>2.72</v>
      </c>
      <c r="J24" s="9">
        <v>1.72</v>
      </c>
      <c r="K24" s="9">
        <v>1.92</v>
      </c>
    </row>
    <row r="25" spans="1:11" ht="12.75">
      <c r="A25" s="9">
        <f t="shared" si="0"/>
        <v>23</v>
      </c>
      <c r="B25" s="9">
        <v>88</v>
      </c>
      <c r="C25" s="9">
        <v>0.8</v>
      </c>
      <c r="D25">
        <v>0.16</v>
      </c>
      <c r="E25">
        <v>0.32</v>
      </c>
      <c r="F25">
        <v>0.48</v>
      </c>
      <c r="G25">
        <v>0.64</v>
      </c>
      <c r="H25" s="9">
        <v>3.16</v>
      </c>
      <c r="I25" s="9">
        <v>3.1</v>
      </c>
      <c r="J25" s="9">
        <v>2.44</v>
      </c>
      <c r="K25" s="9">
        <v>1.23</v>
      </c>
    </row>
    <row r="26" spans="1:11" ht="12.75">
      <c r="A26" s="9">
        <f t="shared" si="0"/>
        <v>24</v>
      </c>
      <c r="B26" s="9">
        <v>92</v>
      </c>
      <c r="C26" s="9">
        <v>0.75</v>
      </c>
      <c r="D26">
        <v>0.15</v>
      </c>
      <c r="E26">
        <v>0.3</v>
      </c>
      <c r="F26">
        <v>0.45</v>
      </c>
      <c r="G26">
        <v>0.6</v>
      </c>
      <c r="H26" s="9">
        <v>3.04</v>
      </c>
      <c r="I26" s="9">
        <v>3.03</v>
      </c>
      <c r="J26" s="9">
        <v>2.68</v>
      </c>
      <c r="K26" s="9">
        <v>2.14</v>
      </c>
    </row>
    <row r="27" spans="1:11" ht="12.75">
      <c r="A27" s="9">
        <f t="shared" si="0"/>
        <v>25</v>
      </c>
      <c r="B27" s="9">
        <v>96</v>
      </c>
      <c r="C27" s="9">
        <v>0.7</v>
      </c>
      <c r="D27">
        <v>0.14</v>
      </c>
      <c r="E27">
        <v>0.28</v>
      </c>
      <c r="F27">
        <v>0.42</v>
      </c>
      <c r="G27">
        <v>0.56</v>
      </c>
      <c r="H27" s="9">
        <v>2.95</v>
      </c>
      <c r="I27" s="9">
        <v>2.72</v>
      </c>
      <c r="J27" s="9">
        <v>2.51</v>
      </c>
      <c r="K27" s="9">
        <v>1.56</v>
      </c>
    </row>
    <row r="28" spans="1:11" ht="12.75">
      <c r="A28" s="9">
        <f t="shared" si="0"/>
        <v>26</v>
      </c>
      <c r="B28" s="9">
        <v>100</v>
      </c>
      <c r="C28" s="9">
        <v>0.45</v>
      </c>
      <c r="D28">
        <v>0.09</v>
      </c>
      <c r="E28">
        <v>0.18</v>
      </c>
      <c r="F28">
        <v>0.27</v>
      </c>
      <c r="G28">
        <v>0.36</v>
      </c>
      <c r="H28" s="9">
        <v>3.03</v>
      </c>
      <c r="I28" s="9">
        <v>2.78</v>
      </c>
      <c r="J28" s="9">
        <v>2.52</v>
      </c>
      <c r="K28" s="9" t="s">
        <v>56</v>
      </c>
    </row>
    <row r="29" spans="1:11" ht="12.75">
      <c r="A29" s="9">
        <f t="shared" si="0"/>
        <v>27</v>
      </c>
      <c r="B29" s="9">
        <v>104</v>
      </c>
      <c r="C29" s="9">
        <v>0.45</v>
      </c>
      <c r="D29">
        <v>0.09</v>
      </c>
      <c r="E29">
        <v>0.18</v>
      </c>
      <c r="F29">
        <v>0.27</v>
      </c>
      <c r="G29">
        <v>0.36</v>
      </c>
      <c r="H29" s="9">
        <v>1.58</v>
      </c>
      <c r="I29" s="9">
        <v>1.82</v>
      </c>
      <c r="J29" s="9">
        <v>1.57</v>
      </c>
      <c r="K29" s="9" t="s">
        <v>56</v>
      </c>
    </row>
    <row r="30" spans="1:11" ht="12.75">
      <c r="A30" s="9">
        <f t="shared" si="0"/>
        <v>28</v>
      </c>
      <c r="B30" s="9">
        <v>108</v>
      </c>
      <c r="C30" s="9">
        <v>0.4</v>
      </c>
      <c r="D30">
        <v>0.08</v>
      </c>
      <c r="E30">
        <v>0.16</v>
      </c>
      <c r="F30">
        <v>0.24</v>
      </c>
      <c r="G30">
        <v>0.32</v>
      </c>
      <c r="H30" s="9">
        <v>0.89</v>
      </c>
      <c r="I30" s="9">
        <v>0.99</v>
      </c>
      <c r="J30" s="9" t="s">
        <v>56</v>
      </c>
      <c r="K30" s="9" t="s">
        <v>56</v>
      </c>
    </row>
    <row r="31" spans="1:11" ht="12.75">
      <c r="A31" s="9">
        <f t="shared" si="0"/>
        <v>29</v>
      </c>
      <c r="B31" s="9">
        <v>112</v>
      </c>
      <c r="C31" s="9">
        <v>0.3</v>
      </c>
      <c r="D31">
        <v>0.06</v>
      </c>
      <c r="E31">
        <v>0.12</v>
      </c>
      <c r="F31">
        <v>0.18</v>
      </c>
      <c r="G31">
        <v>0.24</v>
      </c>
      <c r="H31" s="9">
        <v>0.58</v>
      </c>
      <c r="I31" s="9">
        <v>0.6</v>
      </c>
      <c r="J31" s="9" t="s">
        <v>56</v>
      </c>
      <c r="K31" s="9" t="s">
        <v>56</v>
      </c>
    </row>
    <row r="34" spans="1:2" ht="12.75">
      <c r="A34" s="8" t="s">
        <v>57</v>
      </c>
      <c r="B34" s="8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Student</cp:lastModifiedBy>
  <cp:lastPrinted>2000-10-18T16:47:43Z</cp:lastPrinted>
  <dcterms:created xsi:type="dcterms:W3CDTF">2000-10-13T02:46:25Z</dcterms:created>
  <dcterms:modified xsi:type="dcterms:W3CDTF">2000-10-18T16:49:37Z</dcterms:modified>
  <cp:category/>
  <cp:version/>
  <cp:contentType/>
  <cp:contentStatus/>
</cp:coreProperties>
</file>